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J6" i="1"/>
  <c r="J1" i="1"/>
  <c r="I2" i="1"/>
  <c r="I6" i="1" s="1"/>
  <c r="B20" i="1" s="1"/>
  <c r="I3" i="1"/>
  <c r="D20" i="1" l="1"/>
  <c r="B21" i="1"/>
  <c r="D21" i="1" s="1"/>
  <c r="E11" i="1"/>
  <c r="B19" i="1"/>
  <c r="D19" i="1" s="1"/>
  <c r="B11" i="1"/>
  <c r="B22" i="1"/>
  <c r="D22" i="1" s="1"/>
  <c r="E10" i="1"/>
  <c r="E14" i="1"/>
  <c r="E12" i="1"/>
  <c r="E13" i="1"/>
  <c r="B13" i="1"/>
  <c r="B10" i="1"/>
  <c r="B14" i="1"/>
  <c r="B12" i="1"/>
  <c r="E22" i="1" l="1"/>
  <c r="E20" i="1"/>
  <c r="E19" i="1"/>
  <c r="E21" i="1"/>
</calcChain>
</file>

<file path=xl/comments1.xml><?xml version="1.0" encoding="utf-8"?>
<comments xmlns="http://schemas.openxmlformats.org/spreadsheetml/2006/main">
  <authors>
    <author>Eugene Verbraak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Eugene Verbraak:</t>
        </r>
        <r>
          <rPr>
            <sz val="9"/>
            <color indexed="81"/>
            <rFont val="Tahoma"/>
            <family val="2"/>
          </rPr>
          <t xml:space="preserve">
0 = geen isolatie
10 = passieve woning
7 = E65 woning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Eugene Verbraak:</t>
        </r>
        <r>
          <rPr>
            <sz val="9"/>
            <color indexed="81"/>
            <rFont val="Tahoma"/>
            <family val="2"/>
          </rPr>
          <t xml:space="preserve">
0 = geen isolatie
10 = passieve woning
7 = E65 woning</t>
        </r>
      </text>
    </comment>
  </commentList>
</comments>
</file>

<file path=xl/sharedStrings.xml><?xml version="1.0" encoding="utf-8"?>
<sst xmlns="http://schemas.openxmlformats.org/spreadsheetml/2006/main" count="42" uniqueCount="28">
  <si>
    <t>Breedte in meters</t>
  </si>
  <si>
    <t>Lengte in meters</t>
  </si>
  <si>
    <t>Hoogte in meters</t>
  </si>
  <si>
    <t>oppervlakte ramen in m²</t>
  </si>
  <si>
    <t>aantal buitenmuren</t>
  </si>
  <si>
    <t>Isolatiewaarde 0 - 10</t>
  </si>
  <si>
    <t>Living</t>
  </si>
  <si>
    <t xml:space="preserve"> </t>
  </si>
  <si>
    <t>LOSFW</t>
  </si>
  <si>
    <t>WINFW</t>
  </si>
  <si>
    <t>Watt</t>
  </si>
  <si>
    <t>Gas</t>
  </si>
  <si>
    <t>Infrarood energie calculator</t>
  </si>
  <si>
    <t>Benodigd infrarood vermogen</t>
  </si>
  <si>
    <t>Vergelijk verbruik</t>
  </si>
  <si>
    <t>Welltherm Premium Panelen</t>
  </si>
  <si>
    <t>Standaard panelen</t>
  </si>
  <si>
    <t>Kantoor</t>
  </si>
  <si>
    <t>Slaapkamer</t>
  </si>
  <si>
    <t>Badkamer</t>
  </si>
  <si>
    <t>Keuken</t>
  </si>
  <si>
    <t>Verm. In Kw</t>
  </si>
  <si>
    <t>prijs kw</t>
  </si>
  <si>
    <t>Kosten per dag</t>
  </si>
  <si>
    <t>Jaar</t>
  </si>
  <si>
    <t>Elektrisch</t>
  </si>
  <si>
    <t>Standard panelen</t>
  </si>
  <si>
    <t>Premium panelen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</si>
</sst>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2" fontId="0" fillId="0" borderId="1" xfId="0" applyNumberFormat="1" applyFill="1" applyBorder="1"/>
    <xf numFmtId="0" fontId="0" fillId="3" borderId="0" xfId="0" applyFill="1" applyBorder="1"/>
    <xf numFmtId="0" fontId="1" fillId="3" borderId="0" xfId="0" applyFont="1" applyFill="1" applyBorder="1"/>
    <xf numFmtId="2" fontId="0" fillId="0" borderId="1" xfId="0" applyNumberFormat="1" applyBorder="1"/>
    <xf numFmtId="2" fontId="0" fillId="4" borderId="1" xfId="0" applyNumberFormat="1" applyFill="1" applyBorder="1"/>
    <xf numFmtId="2" fontId="1" fillId="4" borderId="1" xfId="0" applyNumberFormat="1" applyFont="1" applyFill="1" applyBorder="1"/>
    <xf numFmtId="165" fontId="0" fillId="0" borderId="1" xfId="0" applyNumberFormat="1" applyFill="1" applyBorder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3" borderId="0" xfId="0" applyNumberFormat="1" applyFill="1" applyProtection="1">
      <protection locked="0"/>
    </xf>
    <xf numFmtId="0" fontId="4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5" sqref="B25"/>
    </sheetView>
  </sheetViews>
  <sheetFormatPr defaultRowHeight="15" x14ac:dyDescent="0.25"/>
  <cols>
    <col min="1" max="1" width="18.140625" customWidth="1"/>
    <col min="2" max="2" width="12.5703125" customWidth="1"/>
    <col min="4" max="4" width="27" customWidth="1"/>
    <col min="5" max="5" width="11.28515625" customWidth="1"/>
    <col min="8" max="10" width="9.140625" hidden="1" customWidth="1"/>
  </cols>
  <sheetData>
    <row r="1" spans="1:10" x14ac:dyDescent="0.25">
      <c r="A1" s="12" t="s">
        <v>12</v>
      </c>
      <c r="B1" s="12"/>
      <c r="C1" s="12"/>
      <c r="D1" s="12"/>
      <c r="E1" s="12"/>
      <c r="F1" s="12"/>
      <c r="H1" t="s">
        <v>7</v>
      </c>
      <c r="J1">
        <f>5*E4</f>
        <v>0</v>
      </c>
    </row>
    <row r="2" spans="1:10" x14ac:dyDescent="0.25">
      <c r="A2" s="12"/>
      <c r="B2" s="12"/>
      <c r="C2" s="12"/>
      <c r="D2" s="12"/>
      <c r="E2" s="12"/>
      <c r="F2" s="12"/>
      <c r="I2">
        <f>B3*B4</f>
        <v>20</v>
      </c>
    </row>
    <row r="3" spans="1:10" x14ac:dyDescent="0.25">
      <c r="A3" s="1" t="s">
        <v>0</v>
      </c>
      <c r="B3" s="10">
        <v>4</v>
      </c>
      <c r="C3" s="1"/>
      <c r="D3" s="1" t="s">
        <v>3</v>
      </c>
      <c r="E3" s="9">
        <v>0</v>
      </c>
      <c r="F3" s="1"/>
      <c r="I3">
        <f>B3*B4*B5</f>
        <v>50</v>
      </c>
    </row>
    <row r="4" spans="1:10" x14ac:dyDescent="0.25">
      <c r="A4" s="1" t="s">
        <v>1</v>
      </c>
      <c r="B4" s="10">
        <v>5</v>
      </c>
      <c r="C4" s="1"/>
      <c r="D4" s="1" t="s">
        <v>4</v>
      </c>
      <c r="E4" s="9">
        <v>0</v>
      </c>
      <c r="F4" s="1"/>
    </row>
    <row r="5" spans="1:10" x14ac:dyDescent="0.25">
      <c r="A5" s="1" t="s">
        <v>2</v>
      </c>
      <c r="B5" s="10">
        <v>2.5</v>
      </c>
      <c r="C5" s="1"/>
      <c r="D5" s="1" t="s">
        <v>5</v>
      </c>
      <c r="E5" s="9">
        <v>7</v>
      </c>
      <c r="F5" s="1"/>
    </row>
    <row r="6" spans="1:10" x14ac:dyDescent="0.25">
      <c r="A6" s="1"/>
      <c r="B6" s="1"/>
      <c r="C6" s="1"/>
      <c r="D6" s="1"/>
      <c r="E6" s="1"/>
      <c r="F6" s="1"/>
      <c r="H6" t="s">
        <v>8</v>
      </c>
      <c r="I6">
        <f>IF(E3&gt;0,45*(100/(I2/E3))/100,0)</f>
        <v>0</v>
      </c>
      <c r="J6">
        <f>5*E4</f>
        <v>0</v>
      </c>
    </row>
    <row r="7" spans="1:10" x14ac:dyDescent="0.25">
      <c r="A7" s="12" t="s">
        <v>13</v>
      </c>
      <c r="B7" s="12"/>
      <c r="C7" s="12"/>
      <c r="D7" s="12"/>
      <c r="E7" s="12"/>
      <c r="F7" s="12"/>
      <c r="H7" t="s">
        <v>9</v>
      </c>
      <c r="I7">
        <f>20+((10-E5)*10)</f>
        <v>50</v>
      </c>
    </row>
    <row r="8" spans="1:10" x14ac:dyDescent="0.25">
      <c r="A8" s="12"/>
      <c r="B8" s="12"/>
      <c r="C8" s="12"/>
      <c r="D8" s="12"/>
      <c r="E8" s="12"/>
      <c r="F8" s="12"/>
    </row>
    <row r="9" spans="1:10" x14ac:dyDescent="0.25">
      <c r="A9" s="4" t="s">
        <v>15</v>
      </c>
      <c r="B9" s="1"/>
      <c r="C9" s="1"/>
      <c r="D9" s="4" t="s">
        <v>16</v>
      </c>
      <c r="E9" s="1"/>
      <c r="F9" s="1"/>
    </row>
    <row r="10" spans="1:10" x14ac:dyDescent="0.25">
      <c r="A10" s="3" t="s">
        <v>17</v>
      </c>
      <c r="B10" s="5">
        <f>(((I3*I7)+(((I3*I7)*I6)/100)+(((I3*I7)*J6)/100))/3)/1.1</f>
        <v>757.57575757575751</v>
      </c>
      <c r="C10" s="1" t="s">
        <v>10</v>
      </c>
      <c r="D10" s="3" t="s">
        <v>20</v>
      </c>
      <c r="E10" s="5">
        <f>((I3*(I7/2))+(((I3*(I7/2))*I6)/100)+(((I3*(I7/2))*J6)/100))/1.1</f>
        <v>1136.3636363636363</v>
      </c>
      <c r="F10" s="1" t="s">
        <v>10</v>
      </c>
    </row>
    <row r="11" spans="1:10" x14ac:dyDescent="0.25">
      <c r="A11" s="4" t="s">
        <v>6</v>
      </c>
      <c r="B11" s="7">
        <f>((I3*I7)+(((I3*I7)*I6)/100)+(((I3*I7)*J6)/100))/3</f>
        <v>833.33333333333337</v>
      </c>
      <c r="C11" s="1" t="s">
        <v>10</v>
      </c>
      <c r="D11" s="3" t="s">
        <v>6</v>
      </c>
      <c r="E11" s="6">
        <f>((I3*(I7/2))+(((I3*(I7/2))*I6)/100)+(((I3*(I7/2))*J6)/100))</f>
        <v>1250</v>
      </c>
      <c r="F11" s="1" t="s">
        <v>10</v>
      </c>
    </row>
    <row r="12" spans="1:10" x14ac:dyDescent="0.25">
      <c r="A12" s="3" t="s">
        <v>18</v>
      </c>
      <c r="B12" s="5">
        <f>(((I3*I7)+(((I3*I7)*I6)/100)+(((I3*I7)*J6)/100))/3)/1.2</f>
        <v>694.44444444444446</v>
      </c>
      <c r="C12" s="1" t="s">
        <v>10</v>
      </c>
      <c r="D12" s="3" t="s">
        <v>18</v>
      </c>
      <c r="E12" s="5">
        <f>((I3*(I7/2))+(((I3*(I7/2))*I6)/100)+(((I3*(I7/2))*J6)/100))/1.2</f>
        <v>1041.6666666666667</v>
      </c>
      <c r="F12" s="1" t="s">
        <v>10</v>
      </c>
    </row>
    <row r="13" spans="1:10" x14ac:dyDescent="0.25">
      <c r="A13" s="4" t="s">
        <v>19</v>
      </c>
      <c r="B13" s="7">
        <f>(((I3*I7)+(((I3*I7)*I6)/100)+(((I3*I7)*J6)/100))/3)*1.3</f>
        <v>1083.3333333333335</v>
      </c>
      <c r="C13" s="1" t="s">
        <v>10</v>
      </c>
      <c r="D13" s="3" t="s">
        <v>19</v>
      </c>
      <c r="E13" s="6">
        <f>((I3*(I7/2))+(((I3*(I7/2))*I6)/100)+(((I3*(I7/2))*J6)/100))*1.3</f>
        <v>1625</v>
      </c>
      <c r="F13" s="1" t="s">
        <v>10</v>
      </c>
    </row>
    <row r="14" spans="1:10" x14ac:dyDescent="0.25">
      <c r="A14" s="3" t="s">
        <v>20</v>
      </c>
      <c r="B14" s="5">
        <f>(((I3*I7)+(((I3*I7)*I6)/100)+(((I3*I7)*J6)/100))/3)/1.1</f>
        <v>757.57575757575751</v>
      </c>
      <c r="C14" s="1" t="s">
        <v>10</v>
      </c>
      <c r="D14" s="3" t="s">
        <v>20</v>
      </c>
      <c r="E14" s="5">
        <f>((I3*(I7/2))+(((I3*(I7/2))*I6)/100)+(((I3*(I7/2))*J6)/100))/1.1</f>
        <v>1136.3636363636363</v>
      </c>
      <c r="F14" s="1" t="s">
        <v>10</v>
      </c>
    </row>
    <row r="15" spans="1:10" x14ac:dyDescent="0.25">
      <c r="A15" s="1"/>
      <c r="B15" s="1"/>
      <c r="C15" s="1"/>
      <c r="D15" s="1"/>
      <c r="E15" s="1"/>
      <c r="F15" s="1"/>
    </row>
    <row r="16" spans="1:10" x14ac:dyDescent="0.25">
      <c r="A16" s="12" t="s">
        <v>14</v>
      </c>
      <c r="B16" s="12"/>
      <c r="C16" s="12"/>
      <c r="D16" s="12"/>
      <c r="E16" s="12"/>
      <c r="F16" s="12"/>
    </row>
    <row r="17" spans="1:6" x14ac:dyDescent="0.25">
      <c r="A17" s="12"/>
      <c r="B17" s="12"/>
      <c r="C17" s="12"/>
      <c r="D17" s="12"/>
      <c r="E17" s="12"/>
      <c r="F17" s="12"/>
    </row>
    <row r="18" spans="1:6" x14ac:dyDescent="0.25">
      <c r="A18" s="3"/>
      <c r="B18" s="1" t="s">
        <v>21</v>
      </c>
      <c r="C18" s="3" t="s">
        <v>22</v>
      </c>
      <c r="D18" s="3" t="s">
        <v>23</v>
      </c>
      <c r="E18" s="3" t="s">
        <v>24</v>
      </c>
      <c r="F18" s="1"/>
    </row>
    <row r="19" spans="1:6" x14ac:dyDescent="0.25">
      <c r="A19" s="3" t="s">
        <v>25</v>
      </c>
      <c r="B19" s="2">
        <f>((I3*(I7+35))+(((I3*(I7+35))*I6)/100)+(((I3*(I7+35))*J6)/100))/1000</f>
        <v>4.25</v>
      </c>
      <c r="C19" s="11">
        <v>0.18</v>
      </c>
      <c r="D19" s="8">
        <f>((C19*2)+((C19/4)*6))*B19</f>
        <v>2.6775000000000002</v>
      </c>
      <c r="E19" s="8">
        <f>D19*182</f>
        <v>487.30500000000006</v>
      </c>
      <c r="F19" s="1"/>
    </row>
    <row r="20" spans="1:6" x14ac:dyDescent="0.25">
      <c r="A20" s="3" t="s">
        <v>11</v>
      </c>
      <c r="B20" s="2">
        <f>((I3*(I7+35))+(((I3*(I7+35))*I6)/100)+(((I3*(I7+35))*J6)/100))/1000</f>
        <v>4.25</v>
      </c>
      <c r="C20" s="11">
        <v>8.14E-2</v>
      </c>
      <c r="D20" s="8">
        <f>((C20*2)+((C20/4)*6))*B20</f>
        <v>1.210825</v>
      </c>
      <c r="E20" s="8">
        <f t="shared" ref="E20:E22" si="0">D20*182</f>
        <v>220.37015</v>
      </c>
      <c r="F20" s="1"/>
    </row>
    <row r="21" spans="1:6" x14ac:dyDescent="0.25">
      <c r="A21" s="3" t="s">
        <v>26</v>
      </c>
      <c r="B21" s="2">
        <f>((I3*(I7/2))+(((I3*(I7/2))*I6)/100)+(((I3*(I7/2))*J6)/100))/1000</f>
        <v>1.25</v>
      </c>
      <c r="C21" s="11">
        <v>0.18</v>
      </c>
      <c r="D21" s="8">
        <f>((C21*2)+((C21/4)*6))*B21</f>
        <v>0.78749999999999998</v>
      </c>
      <c r="E21" s="8">
        <f t="shared" si="0"/>
        <v>143.32499999999999</v>
      </c>
      <c r="F21" s="1"/>
    </row>
    <row r="22" spans="1:6" x14ac:dyDescent="0.25">
      <c r="A22" s="3" t="s">
        <v>27</v>
      </c>
      <c r="B22" s="2">
        <f>(((I3*I7)+(((I3*I7)*I6)/100)+(((I3*I7)*J6)/100))/3)/1000</f>
        <v>0.83333333333333337</v>
      </c>
      <c r="C22" s="11">
        <v>0.18</v>
      </c>
      <c r="D22" s="8">
        <f>((C22*2)+((C22/4)*6))*B22</f>
        <v>0.52500000000000002</v>
      </c>
      <c r="E22" s="8">
        <f t="shared" si="0"/>
        <v>95.55</v>
      </c>
      <c r="F22" s="1"/>
    </row>
    <row r="23" spans="1:6" x14ac:dyDescent="0.25">
      <c r="A23" s="1"/>
      <c r="B23" s="1"/>
      <c r="C23" s="1"/>
      <c r="D23" s="1"/>
      <c r="E23" s="1"/>
      <c r="F23" s="1"/>
    </row>
  </sheetData>
  <mergeCells count="3">
    <mergeCell ref="A1:F2"/>
    <mergeCell ref="A7:F8"/>
    <mergeCell ref="A16:F1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Verbraak</dc:creator>
  <cp:lastModifiedBy>Eugene Verbraak</cp:lastModifiedBy>
  <dcterms:created xsi:type="dcterms:W3CDTF">2014-10-06T13:28:02Z</dcterms:created>
  <dcterms:modified xsi:type="dcterms:W3CDTF">2014-10-15T14:02:07Z</dcterms:modified>
</cp:coreProperties>
</file>